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stara" reservationPassword="0"/>
  <workbookPr/>
  <bookViews>
    <workbookView xWindow="240" yWindow="120" windowWidth="14940" windowHeight="9225" activeTab="0"/>
  </bookViews>
  <sheets>
    <sheet name="D.1.1.2_SO 06-27-204.2" sheetId="1" r:id="rId1"/>
  </sheets>
  <definedNames/>
  <calcPr/>
  <webPublishing/>
</workbook>
</file>

<file path=xl/sharedStrings.xml><?xml version="1.0" encoding="utf-8"?>
<sst xmlns="http://schemas.openxmlformats.org/spreadsheetml/2006/main" count="594" uniqueCount="216">
  <si>
    <t>ASPE10</t>
  </si>
  <si>
    <t>S</t>
  </si>
  <si>
    <t>Firma: SUDOP BRNO, spol. s r.o.</t>
  </si>
  <si>
    <t>Soupis prací objektu</t>
  </si>
  <si>
    <t xml:space="preserve">Stavba: </t>
  </si>
  <si>
    <t>20098</t>
  </si>
  <si>
    <t>Přestavba ŽUB - městská infrastruktura - aktualizace dokumentace ulice Uhelná ve stupni DSP</t>
  </si>
  <si>
    <t>O</t>
  </si>
  <si>
    <t>Objekt:</t>
  </si>
  <si>
    <t>D.1.1.2</t>
  </si>
  <si>
    <t>Potrubní vedení (voda, plyn, kanalizace)</t>
  </si>
  <si>
    <t>O1</t>
  </si>
  <si>
    <t>Rozpočet:</t>
  </si>
  <si>
    <t>0,00</t>
  </si>
  <si>
    <t>15,00</t>
  </si>
  <si>
    <t>21,00</t>
  </si>
  <si>
    <t>3</t>
  </si>
  <si>
    <t>2</t>
  </si>
  <si>
    <t>SO 06-27-204.2</t>
  </si>
  <si>
    <t>Větev 2 ( Uhelná ) – 2.a 3. část, kanalizace dešťová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</si>
  <si>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</si>
  <si>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</si>
  <si>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</si>
  <si>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</si>
  <si>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</si>
  <si>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</si>
  <si>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</si>
  <si>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</si>
  <si>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</si>
  <si>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</si>
  <si>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</si>
  <si>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</si>
  <si>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</si>
  <si>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</si>
  <si>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</si>
  <si>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</si>
  <si>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</si>
  <si>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</si>
  <si>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</si>
  <si>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</si>
  <si>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015111</t>
  </si>
  <si>
    <t/>
  </si>
  <si>
    <t>POPLATKY ZA LIKVIDACŮ ODPADŮ NEKONTAMINOVANÝCH - 17 05 04 VYTĚŽENÉ ZEMINY A HORNINY - I. TŘÍDA TĚŽITELNOSTI</t>
  </si>
  <si>
    <t>T</t>
  </si>
  <si>
    <t>PP</t>
  </si>
  <si>
    <t>VV</t>
  </si>
  <si>
    <t>216,71*1,8=390,078 [A] 
221,07*1,8=397,926 [B] 
7,82*1,8=14,076 [C] 
3,72*2,2=8,184 [D] 
1,4*2,2=3,080 [E] 
Celkem: A+B+C+D+E=813,344 [F]</t>
  </si>
  <si>
    <t>TS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</si>
  <si>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</si>
  <si>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015130</t>
  </si>
  <si>
    <t>POPLATKY ZA LIKVIDACŮ ODPADŮ NEKONTAMINOVANÝCH - 17 03 02 VYBOURANÝ ASFALTOVÝ BETON BEZ DEHTU</t>
  </si>
  <si>
    <t>1,86*2,3=4,278 [A] 
0,7*2,3=1,610 [B] 
Celkem: A+B=5,888 [C]</t>
  </si>
  <si>
    <t>R0291131</t>
  </si>
  <si>
    <t>OSTATNÍ POŽADAVKY - GEODETICKÉ ZAMĚŘENÍ - CELKY</t>
  </si>
  <si>
    <t>KUS</t>
  </si>
  <si>
    <t>zahrnuje veškeré náklady spojené s objednatelem požadovanými pracemi</t>
  </si>
  <si>
    <t>Zemní práce</t>
  </si>
  <si>
    <t>113138</t>
  </si>
  <si>
    <t>ODSTRANĚNÍ KRYTU ZPEVNĚNÝCH PLOCH S ASFALT POJIVEM, ODVOZ DO 20KM</t>
  </si>
  <si>
    <t>M3</t>
  </si>
  <si>
    <t>9,3*0,2=1,860 [A] 
3,5*0,2=0,700 [B] 
Celkem: A+B=2,560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</si>
  <si>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</si>
  <si>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</si>
  <si>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</t>
  </si>
  <si>
    <t>9,3*0,4=3,720 [A] 
3,5*0,4=1,400 [B] 
Celkem: A+B=5,120 [C]</t>
  </si>
  <si>
    <t>132738</t>
  </si>
  <si>
    <t>HLOUBENÍ RÝH ŠÍŘ DO 2M PAŽ I NEPAŽ TŘ. I, ODVOZ DO 20KM</t>
  </si>
  <si>
    <t>VÝKOP 
28,8*1,4*1,6=64,512 [A] 
147,1*1,5*1,4=308,910 [B] 
16*1,6*1,2=30,720 [C] 
64,6*1,8*1,3=151,164 [D] 
71,2*1,9*2=270,560 [I] 
12,3*2,2*1,2=32,472 [J] 
19*1,95*1,3=48,165 [K] 
Celkem: A+B+C+D+I+J+K=906,503 [L] 
ZÁSYP 
460,9=460,900 [G] 
ODVOZ 
l-g=445,603 [M]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</si>
  <si>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</si>
  <si>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</t>
  </si>
  <si>
    <t>13273A</t>
  </si>
  <si>
    <t>HLOUBENÍ RÝH ŠÍŘ DO 2M PAŽ I NEPAŽ TŘ. I - BEZ DOPRAVY</t>
  </si>
  <si>
    <t>120,3*1,27*1,4=213,893 [L] 
50*1,6*1,3=104,000 [M] 
55,2*1,6*2=176,640 [N] 
2,3*2,02*1,2=5,575 [O] 
19*1,75*1,3=43,225 [P] 
Celkem: L+M+N+O+P=543,333 [Q] 
VYTLAČENÁ ZEMINA POTRUBÍM 
120,3*0,22=26,466 [R] 
50*0,16=8,000 [S] 
55,2*0,86=47,472 [T] 
2,3*0,11=0,253 [U] 
19*0,15=2,850 [V] 
Celkem: R+S+T+U+V=85,041 [W] 
q-w=458,292 [X]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</si>
  <si>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</si>
  <si>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8</t>
  </si>
  <si>
    <t>17120</t>
  </si>
  <si>
    <t>ULOŽENÍ SYPANINY DO NÁSYPŮ A NA SKLÁDKY BEZ ZHUTNĚNÍ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</si>
  <si>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</si>
  <si>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</si>
  <si>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</si>
  <si>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</si>
  <si>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</si>
  <si>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</si>
  <si>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štěrkodrtí</t>
  </si>
  <si>
    <t>28,8*0,64*1,6=29,491 [A] 
26,8*0,77*1,4=28,890 [B] 
16*0,92*1,2=17,664 [C] 
14,6*1,1*1,3=20,878 [L] 
16*1,12*1,7=30,464 [M] 
10*1,52*1,2=18,240 [N] 
Celkem: A+B+C+L+M+N=145,627 [O] 
28,8*0,33=9,504 [F] 
26,8*0,22=5,896 [G] 
16*0,11=1,760 [P] 
14,6*0,15=2,190 [Q] 
16*0,86=13,760 [R] 
10*0,11=1,100 [S] 
Celkem: F+G+P+Q+R+S=34,210 [T] 
o-t=111,417 [U]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</si>
  <si>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</si>
  <si>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11</t>
  </si>
  <si>
    <t>18110</t>
  </si>
  <si>
    <t>ÚPRAVA PLÁNĚ SE ZHUTNĚNÍM V HORNINĚ TŘ. I</t>
  </si>
  <si>
    <t>m2</t>
  </si>
  <si>
    <t>9,3+3,5=12,800 [A]</t>
  </si>
  <si>
    <t>položka zahrnuje úpravu pláně včetně vyrovnání výškových rozdílů. Míru zhutnění určuje projekt.</t>
  </si>
  <si>
    <t>12</t>
  </si>
  <si>
    <t>18231</t>
  </si>
  <si>
    <t>ROZPROSTŘENÍ ORNICE V ROVINĚ V TL DO 0,10M</t>
  </si>
  <si>
    <t>7*1,4=9,800 [A]</t>
  </si>
  <si>
    <t>položka zahrnuje:  
nutné přemístění ornice z dočasných skládek vzdálených do 50m  
rozprostření ornice v předepsané tloušťce v rovině a ve svahu do 1:5</t>
  </si>
  <si>
    <t>13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</si>
  <si>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</si>
  <si>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</si>
  <si>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</si>
  <si>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14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</si>
  <si>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</si>
  <si>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</si>
  <si>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</si>
  <si>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Vodorovné konstrukce</t>
  </si>
  <si>
    <t>15</t>
  </si>
  <si>
    <t>45131</t>
  </si>
  <si>
    <t>PODKL A VÝPLŇ VRSTVY Z PROST BET</t>
  </si>
  <si>
    <t>28,8*0,26*1,6=11,981 [A] 
147,1*0,23*1,4=47,366 [B] 
16*0,18*1,2=3,456 [C] 
64,6*0,21*1,3=17,636 [D] 
71,2*0,28*2=39,872 [E] 
12,3*0,18*1,2=2,657 [F] 
19*0,21*1,3=5,187 [G] 
(1,5*0,1*1,5)*13=2,925 [H] 
Celkem: A+B+C+D+E+F+G+H=131,080 [I]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</si>
  <si>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</si>
  <si>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16</t>
  </si>
  <si>
    <t>45157</t>
  </si>
  <si>
    <t>PODKLADNÍ A VÝPLŇOVÉ VRSTVY Z KAMENIVA TĚŽENÉHO</t>
  </si>
  <si>
    <t>13*(1,7*1,7*0,2)=7,514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</si>
  <si>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</si>
  <si>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</si>
  <si>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17</t>
  </si>
  <si>
    <t>572121</t>
  </si>
  <si>
    <t>INFILTRAČNÍ POSTŘIK ASFALTOVÝ DO 1,0KG/M2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</si>
  <si>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</si>
  <si>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18</t>
  </si>
  <si>
    <t>572214</t>
  </si>
  <si>
    <t>SPOJOVACÍ POSTŘIK Z MODIFIK EMULZE DO 0,5KG/M2</t>
  </si>
  <si>
    <t>(9,3+3,5)*2=25,600 [A]</t>
  </si>
  <si>
    <t>19</t>
  </si>
  <si>
    <t>574B43</t>
  </si>
  <si>
    <t>ASFALTOVÝ BETON PRO OBRUSNÉ VRSTVY MODIFIK ACO 11 TL. 50MM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</si>
  <si>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</si>
  <si>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20</t>
  </si>
  <si>
    <t>574F66</t>
  </si>
  <si>
    <t>ASFALTOVÝ BETON PRO PODKLADNÍ VRSTVY MODIFIK ACP 16+, 16S TL. 70MM</t>
  </si>
  <si>
    <t>21</t>
  </si>
  <si>
    <t>574F76</t>
  </si>
  <si>
    <t>ASFALTOVÝ BETON PRO PODKLADNÍ VRSTVY MODIFIK ACP 16+, 16S TL. 80MM</t>
  </si>
  <si>
    <t>Potrubí</t>
  </si>
  <si>
    <t>22</t>
  </si>
  <si>
    <t>82434</t>
  </si>
  <si>
    <t>POTRUBÍ Z TRUB ŽELEZOBETON DN DO 200MM</t>
  </si>
  <si>
    <t>m</t>
  </si>
  <si>
    <t>(16+12,3)*1,1=31,130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</si>
  <si>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</si>
  <si>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23</t>
  </si>
  <si>
    <t>82445</t>
  </si>
  <si>
    <t>POTRUBÍ Z TRUB ŽELEZOBETONOVÝCH DN DO 300MM</t>
  </si>
  <si>
    <t>(64,6+19)*1,1=91,960 [A]</t>
  </si>
  <si>
    <t>24</t>
  </si>
  <si>
    <t>82446</t>
  </si>
  <si>
    <t>POTRUBÍ Z TRUB ŽELEZOBETONOVÝCH DN DO 400MM</t>
  </si>
  <si>
    <t>147,1*1,1=161,810 [A]</t>
  </si>
  <si>
    <t>25</t>
  </si>
  <si>
    <t>82457</t>
  </si>
  <si>
    <t>POTRUBÍ Z TRUB ŽELEZOBETONOVÝCH DN DO 500MM</t>
  </si>
  <si>
    <t>28,8*1,1=31,680 [A]</t>
  </si>
  <si>
    <t>26</t>
  </si>
  <si>
    <t>82460</t>
  </si>
  <si>
    <t>POTRUBÍ Z TRUB ŽELEZOBETONOVÝCH DN DO 800MM</t>
  </si>
  <si>
    <t>71,2*1,1=78,320 [A]</t>
  </si>
  <si>
    <t>27</t>
  </si>
  <si>
    <t>89413</t>
  </si>
  <si>
    <t>ŠACHTY KANALIZAČNÍ Z BETON DÍLCŮ NA POTRUBÍ DN DO 200MM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</si>
  <si>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</si>
  <si>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28</t>
  </si>
  <si>
    <t>894145</t>
  </si>
  <si>
    <t>ŠACHTY KANALIZAČNÍ Z BETON DÍLCŮ NA POTRUBÍ DN DO 300MM</t>
  </si>
  <si>
    <t>29</t>
  </si>
  <si>
    <t>894146</t>
  </si>
  <si>
    <t>ŠACHTY KANALIZAČNÍ Z BETON DÍLCŮ NA POTRUBÍ DN DO 400MM</t>
  </si>
  <si>
    <t>30</t>
  </si>
  <si>
    <t>894157</t>
  </si>
  <si>
    <t>ŠACHTY KANALIZAČNÍ Z BETON DÍLCŮ NA POTRUBÍ DN DO 500MM</t>
  </si>
  <si>
    <t>31</t>
  </si>
  <si>
    <t>89416</t>
  </si>
  <si>
    <t>ŠACHTY KANALIZAČ Z BETON DÍLCŮ NA POTRUBÍ DN DO 800MM</t>
  </si>
  <si>
    <t>32</t>
  </si>
  <si>
    <t>89943</t>
  </si>
  <si>
    <t>VÝŘEZ, VÝSEK, ÚTES NA POTRUBÍ DN DO 150MM</t>
  </si>
  <si>
    <t>vysazení odbočky jádrovýmvývrtem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</si>
  <si>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</si>
  <si>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33</t>
  </si>
  <si>
    <t>899642</t>
  </si>
  <si>
    <t>ZKOUŠKA VODOTĚSNOSTI POTRUBÍ DN DO 200MM</t>
  </si>
  <si>
    <t>16+12,3=28,300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</si>
  <si>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</si>
  <si>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34</t>
  </si>
  <si>
    <t>899652</t>
  </si>
  <si>
    <t>ZKOUŠKA VODOTĚSNOSTI POTRUBÍ DN DO 300MM</t>
  </si>
  <si>
    <t>64,6+19=83,600 [A]</t>
  </si>
  <si>
    <t>35</t>
  </si>
  <si>
    <t>899662</t>
  </si>
  <si>
    <t>ZKOUŠKA VODOTĚSNOSTI POTRUBÍ DN DO 400MM</t>
  </si>
  <si>
    <t>36</t>
  </si>
  <si>
    <t>899672</t>
  </si>
  <si>
    <t>ZKOUŠKA VODOTĚSNOSTI POTRUBÍ DN DO 600MM</t>
  </si>
  <si>
    <t>37</t>
  </si>
  <si>
    <t>899682</t>
  </si>
  <si>
    <t>ZKOUŠKA VODOTĚSNOSTI POTRUBÍ DN DO 800MM</t>
  </si>
  <si>
    <t>38</t>
  </si>
  <si>
    <t>89980</t>
  </si>
  <si>
    <t>TELEVIZNÍ PROHLÍDKA POTRUBÍ</t>
  </si>
  <si>
    <t>28,8+147,1+64,6+19+16+12,3+71,2=359,000 [B]</t>
  </si>
  <si>
    <t>položka zahrnuje prohlídku potrubí televizní kamerou, záznam prohlídky na nosičích DVD a vyhotovení závěrečného písemného protokolu</t>
  </si>
  <si>
    <t>39</t>
  </si>
  <si>
    <t>R891361</t>
  </si>
  <si>
    <t>REGULAČNÍ PRVEK</t>
  </si>
  <si>
    <t>- Položka zahrnuje kompletní montáž dle technologického předpisu, dodávku armatury, veškerou mimostaveništní a vnitrostaveništní dopravu.</t>
  </si>
  <si>
    <t>Ostatní konstrukce a práce</t>
  </si>
  <si>
    <t>40</t>
  </si>
  <si>
    <t>919113</t>
  </si>
  <si>
    <t>ŘEZÁNÍ ASFALTOVÉHO KRYTU VOZOVEK TL DO 150MM</t>
  </si>
  <si>
    <t>13,5+8=21,500 [A]</t>
  </si>
  <si>
    <t>položka zahrnuje řezání vozovkové vrstvy v předepsané tloušťce, včetně spotřeby vody</t>
  </si>
  <si>
    <t>41</t>
  </si>
  <si>
    <t>931322</t>
  </si>
  <si>
    <t>TĚSNĚNÍ DILATAČ SPAR ASF ZÁLIVKOU MODIFIK PRŮŘ DO 200MM2</t>
  </si>
  <si>
    <t>položka zahrnuje dodávku a osazení předepsaného materiálu, očištění ploch spáry před úpravou, očištění okolí spáry po úpravě  
nezahrnuje těsnící profil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</si>
</sst>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8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0+O9+O22+O67+O76+O97+O170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6">
        <f>0+I9+I22+I67+I76+I97+I170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25.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813.344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76.5">
      <c r="A12" s="30" t="s">
        <v>45</v>
      </c>
      <c r="E12" s="31" t="s">
        <v>46</v>
      </c>
    </row>
    <row r="13" spans="1:5" ht="140.25">
      <c r="A13" t="s">
        <v>47</v>
      </c>
      <c r="E13" s="29" t="s">
        <v>48</v>
      </c>
    </row>
    <row r="14" spans="1:16" ht="25.5">
      <c r="A14" s="18" t="s">
        <v>39</v>
      </c>
      <c s="23" t="s">
        <v>17</v>
      </c>
      <c s="23" t="s">
        <v>49</v>
      </c>
      <c s="18" t="s">
        <v>41</v>
      </c>
      <c s="24" t="s">
        <v>50</v>
      </c>
      <c s="25" t="s">
        <v>43</v>
      </c>
      <c s="26">
        <v>5.888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38.25">
      <c r="A16" s="30" t="s">
        <v>45</v>
      </c>
      <c r="E16" s="31" t="s">
        <v>51</v>
      </c>
    </row>
    <row r="17" spans="1:5" ht="140.25">
      <c r="A17" t="s">
        <v>47</v>
      </c>
      <c r="E17" s="29" t="s">
        <v>48</v>
      </c>
    </row>
    <row r="18" spans="1:16" ht="12.75">
      <c r="A18" s="18" t="s">
        <v>39</v>
      </c>
      <c s="23" t="s">
        <v>16</v>
      </c>
      <c s="23" t="s">
        <v>52</v>
      </c>
      <c s="18" t="s">
        <v>41</v>
      </c>
      <c s="24" t="s">
        <v>53</v>
      </c>
      <c s="25" t="s">
        <v>54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45</v>
      </c>
      <c r="E20" s="31" t="s">
        <v>41</v>
      </c>
    </row>
    <row r="21" spans="1:5" ht="12.75">
      <c r="A21" t="s">
        <v>47</v>
      </c>
      <c r="E21" s="29" t="s">
        <v>55</v>
      </c>
    </row>
    <row r="22" spans="1:18" ht="12.75" customHeight="1">
      <c r="A22" s="5" t="s">
        <v>37</v>
      </c>
      <c s="5"/>
      <c s="34" t="s">
        <v>23</v>
      </c>
      <c s="5"/>
      <c s="21" t="s">
        <v>56</v>
      </c>
      <c s="5"/>
      <c s="5"/>
      <c s="5"/>
      <c s="35">
        <f>0+Q22</f>
      </c>
      <c r="O22">
        <f>0+R22</f>
      </c>
      <c r="Q22">
        <f>0+I23+I27+I31+I35+I39+I43+I47+I51+I55+I59+I63</f>
      </c>
      <c>
        <f>0+O23+O27+O31+O35+O39+O43+O47+O51+O55+O59+O63</f>
      </c>
    </row>
    <row r="23" spans="1:16" ht="25.5">
      <c r="A23" s="18" t="s">
        <v>39</v>
      </c>
      <c s="23" t="s">
        <v>27</v>
      </c>
      <c s="23" t="s">
        <v>57</v>
      </c>
      <c s="18" t="s">
        <v>41</v>
      </c>
      <c s="24" t="s">
        <v>58</v>
      </c>
      <c s="25" t="s">
        <v>59</v>
      </c>
      <c s="26">
        <v>2.56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41</v>
      </c>
    </row>
    <row r="25" spans="1:5" ht="38.25">
      <c r="A25" s="30" t="s">
        <v>45</v>
      </c>
      <c r="E25" s="31" t="s">
        <v>60</v>
      </c>
    </row>
    <row r="26" spans="1:5" ht="63.75">
      <c r="A26" t="s">
        <v>47</v>
      </c>
      <c r="E26" s="29" t="s">
        <v>61</v>
      </c>
    </row>
    <row r="27" spans="1:16" ht="25.5">
      <c r="A27" s="18" t="s">
        <v>39</v>
      </c>
      <c s="23" t="s">
        <v>29</v>
      </c>
      <c s="23" t="s">
        <v>62</v>
      </c>
      <c s="18" t="s">
        <v>41</v>
      </c>
      <c s="24" t="s">
        <v>63</v>
      </c>
      <c s="25" t="s">
        <v>59</v>
      </c>
      <c s="26">
        <v>5.12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41</v>
      </c>
    </row>
    <row r="29" spans="1:5" ht="38.25">
      <c r="A29" s="30" t="s">
        <v>45</v>
      </c>
      <c r="E29" s="31" t="s">
        <v>64</v>
      </c>
    </row>
    <row r="30" spans="1:5" ht="63.75">
      <c r="A30" t="s">
        <v>47</v>
      </c>
      <c r="E30" s="29" t="s">
        <v>61</v>
      </c>
    </row>
    <row r="31" spans="1:16" ht="12.75">
      <c r="A31" s="18" t="s">
        <v>39</v>
      </c>
      <c s="23" t="s">
        <v>31</v>
      </c>
      <c s="23" t="s">
        <v>65</v>
      </c>
      <c s="18" t="s">
        <v>41</v>
      </c>
      <c s="24" t="s">
        <v>66</v>
      </c>
      <c s="25" t="s">
        <v>59</v>
      </c>
      <c s="26">
        <v>445.603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41</v>
      </c>
    </row>
    <row r="33" spans="1:5" ht="191.25">
      <c r="A33" s="30" t="s">
        <v>45</v>
      </c>
      <c r="E33" s="31" t="s">
        <v>67</v>
      </c>
    </row>
    <row r="34" spans="1:5" ht="318.75">
      <c r="A34" t="s">
        <v>47</v>
      </c>
      <c r="E34" s="29" t="s">
        <v>68</v>
      </c>
    </row>
    <row r="35" spans="1:16" ht="12.75">
      <c r="A35" s="18" t="s">
        <v>39</v>
      </c>
      <c s="23" t="s">
        <v>69</v>
      </c>
      <c s="23" t="s">
        <v>70</v>
      </c>
      <c s="18" t="s">
        <v>41</v>
      </c>
      <c s="24" t="s">
        <v>71</v>
      </c>
      <c s="25" t="s">
        <v>59</v>
      </c>
      <c s="26">
        <v>458.292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41</v>
      </c>
    </row>
    <row r="37" spans="1:5" ht="216.75">
      <c r="A37" s="30" t="s">
        <v>45</v>
      </c>
      <c r="E37" s="31" t="s">
        <v>72</v>
      </c>
    </row>
    <row r="38" spans="1:5" ht="318.75">
      <c r="A38" t="s">
        <v>47</v>
      </c>
      <c r="E38" s="29" t="s">
        <v>73</v>
      </c>
    </row>
    <row r="39" spans="1:16" ht="12.75">
      <c r="A39" s="18" t="s">
        <v>39</v>
      </c>
      <c s="23" t="s">
        <v>74</v>
      </c>
      <c s="23" t="s">
        <v>75</v>
      </c>
      <c s="18" t="s">
        <v>41</v>
      </c>
      <c s="24" t="s">
        <v>76</v>
      </c>
      <c s="25" t="s">
        <v>59</v>
      </c>
      <c s="26">
        <v>458.292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216.75">
      <c r="A41" s="30" t="s">
        <v>45</v>
      </c>
      <c r="E41" s="31" t="s">
        <v>72</v>
      </c>
    </row>
    <row r="42" spans="1:5" ht="191.25">
      <c r="A42" t="s">
        <v>47</v>
      </c>
      <c r="E42" s="29" t="s">
        <v>77</v>
      </c>
    </row>
    <row r="43" spans="1:16" ht="12.75">
      <c r="A43" s="18" t="s">
        <v>39</v>
      </c>
      <c s="23" t="s">
        <v>34</v>
      </c>
      <c s="23" t="s">
        <v>78</v>
      </c>
      <c s="18" t="s">
        <v>41</v>
      </c>
      <c s="24" t="s">
        <v>79</v>
      </c>
      <c s="25" t="s">
        <v>59</v>
      </c>
      <c s="26">
        <v>458.292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</v>
      </c>
    </row>
    <row r="45" spans="1:5" ht="216.75">
      <c r="A45" s="30" t="s">
        <v>45</v>
      </c>
      <c r="E45" s="31" t="s">
        <v>72</v>
      </c>
    </row>
    <row r="46" spans="1:5" ht="229.5">
      <c r="A46" t="s">
        <v>47</v>
      </c>
      <c r="E46" s="29" t="s">
        <v>80</v>
      </c>
    </row>
    <row r="47" spans="1:16" ht="12.75">
      <c r="A47" s="18" t="s">
        <v>39</v>
      </c>
      <c s="23" t="s">
        <v>36</v>
      </c>
      <c s="23" t="s">
        <v>81</v>
      </c>
      <c s="18" t="s">
        <v>41</v>
      </c>
      <c s="24" t="s">
        <v>82</v>
      </c>
      <c s="25" t="s">
        <v>59</v>
      </c>
      <c s="26">
        <v>111.417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83</v>
      </c>
    </row>
    <row r="49" spans="1:5" ht="216.75">
      <c r="A49" s="30" t="s">
        <v>45</v>
      </c>
      <c r="E49" s="31" t="s">
        <v>84</v>
      </c>
    </row>
    <row r="50" spans="1:5" ht="229.5">
      <c r="A50" t="s">
        <v>47</v>
      </c>
      <c r="E50" s="29" t="s">
        <v>85</v>
      </c>
    </row>
    <row r="51" spans="1:16" ht="12.75">
      <c r="A51" s="18" t="s">
        <v>39</v>
      </c>
      <c s="23" t="s">
        <v>86</v>
      </c>
      <c s="23" t="s">
        <v>87</v>
      </c>
      <c s="18" t="s">
        <v>41</v>
      </c>
      <c s="24" t="s">
        <v>88</v>
      </c>
      <c s="25" t="s">
        <v>89</v>
      </c>
      <c s="26">
        <v>12.8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41</v>
      </c>
    </row>
    <row r="53" spans="1:5" ht="12.75">
      <c r="A53" s="30" t="s">
        <v>45</v>
      </c>
      <c r="E53" s="31" t="s">
        <v>90</v>
      </c>
    </row>
    <row r="54" spans="1:5" ht="25.5">
      <c r="A54" t="s">
        <v>47</v>
      </c>
      <c r="E54" s="29" t="s">
        <v>91</v>
      </c>
    </row>
    <row r="55" spans="1:16" ht="12.75">
      <c r="A55" s="18" t="s">
        <v>39</v>
      </c>
      <c s="23" t="s">
        <v>92</v>
      </c>
      <c s="23" t="s">
        <v>93</v>
      </c>
      <c s="18" t="s">
        <v>41</v>
      </c>
      <c s="24" t="s">
        <v>94</v>
      </c>
      <c s="25" t="s">
        <v>89</v>
      </c>
      <c s="26">
        <v>9.8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41</v>
      </c>
    </row>
    <row r="57" spans="1:5" ht="12.75">
      <c r="A57" s="30" t="s">
        <v>45</v>
      </c>
      <c r="E57" s="31" t="s">
        <v>95</v>
      </c>
    </row>
    <row r="58" spans="1:5" ht="38.25">
      <c r="A58" t="s">
        <v>47</v>
      </c>
      <c r="E58" s="29" t="s">
        <v>96</v>
      </c>
    </row>
    <row r="59" spans="1:16" ht="12.75">
      <c r="A59" s="18" t="s">
        <v>39</v>
      </c>
      <c s="23" t="s">
        <v>97</v>
      </c>
      <c s="23" t="s">
        <v>98</v>
      </c>
      <c s="18" t="s">
        <v>41</v>
      </c>
      <c s="24" t="s">
        <v>99</v>
      </c>
      <c s="25" t="s">
        <v>89</v>
      </c>
      <c s="26">
        <v>9.8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41</v>
      </c>
    </row>
    <row r="61" spans="1:5" ht="12.75">
      <c r="A61" s="30" t="s">
        <v>45</v>
      </c>
      <c r="E61" s="31" t="s">
        <v>95</v>
      </c>
    </row>
    <row r="62" spans="1:5" ht="25.5">
      <c r="A62" t="s">
        <v>47</v>
      </c>
      <c r="E62" s="29" t="s">
        <v>100</v>
      </c>
    </row>
    <row r="63" spans="1:16" ht="12.75">
      <c r="A63" s="18" t="s">
        <v>39</v>
      </c>
      <c s="23" t="s">
        <v>101</v>
      </c>
      <c s="23" t="s">
        <v>102</v>
      </c>
      <c s="18" t="s">
        <v>41</v>
      </c>
      <c s="24" t="s">
        <v>103</v>
      </c>
      <c s="25" t="s">
        <v>89</v>
      </c>
      <c s="26">
        <v>9.8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41</v>
      </c>
    </row>
    <row r="65" spans="1:5" ht="12.75">
      <c r="A65" s="30" t="s">
        <v>45</v>
      </c>
      <c r="E65" s="31" t="s">
        <v>95</v>
      </c>
    </row>
    <row r="66" spans="1:5" ht="38.25">
      <c r="A66" t="s">
        <v>47</v>
      </c>
      <c r="E66" s="29" t="s">
        <v>104</v>
      </c>
    </row>
    <row r="67" spans="1:18" ht="12.75" customHeight="1">
      <c r="A67" s="5" t="s">
        <v>37</v>
      </c>
      <c s="5"/>
      <c s="34" t="s">
        <v>27</v>
      </c>
      <c s="5"/>
      <c s="21" t="s">
        <v>105</v>
      </c>
      <c s="5"/>
      <c s="5"/>
      <c s="5"/>
      <c s="35">
        <f>0+Q67</f>
      </c>
      <c r="O67">
        <f>0+R67</f>
      </c>
      <c r="Q67">
        <f>0+I68+I72</f>
      </c>
      <c>
        <f>0+O68+O72</f>
      </c>
    </row>
    <row r="68" spans="1:16" ht="12.75">
      <c r="A68" s="18" t="s">
        <v>39</v>
      </c>
      <c s="23" t="s">
        <v>106</v>
      </c>
      <c s="23" t="s">
        <v>107</v>
      </c>
      <c s="18" t="s">
        <v>41</v>
      </c>
      <c s="24" t="s">
        <v>108</v>
      </c>
      <c s="25" t="s">
        <v>59</v>
      </c>
      <c s="26">
        <v>131.08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44</v>
      </c>
      <c r="E69" s="29" t="s">
        <v>41</v>
      </c>
    </row>
    <row r="70" spans="1:5" ht="114.75">
      <c r="A70" s="30" t="s">
        <v>45</v>
      </c>
      <c r="E70" s="31" t="s">
        <v>109</v>
      </c>
    </row>
    <row r="71" spans="1:5" ht="369.75">
      <c r="A71" t="s">
        <v>47</v>
      </c>
      <c r="E71" s="29" t="s">
        <v>110</v>
      </c>
    </row>
    <row r="72" spans="1:16" ht="12.75">
      <c r="A72" s="18" t="s">
        <v>39</v>
      </c>
      <c s="23" t="s">
        <v>111</v>
      </c>
      <c s="23" t="s">
        <v>112</v>
      </c>
      <c s="18" t="s">
        <v>41</v>
      </c>
      <c s="24" t="s">
        <v>113</v>
      </c>
      <c s="25" t="s">
        <v>59</v>
      </c>
      <c s="26">
        <v>7.514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41</v>
      </c>
    </row>
    <row r="74" spans="1:5" ht="12.75">
      <c r="A74" s="30" t="s">
        <v>45</v>
      </c>
      <c r="E74" s="31" t="s">
        <v>114</v>
      </c>
    </row>
    <row r="75" spans="1:5" ht="38.25">
      <c r="A75" t="s">
        <v>47</v>
      </c>
      <c r="E75" s="29" t="s">
        <v>115</v>
      </c>
    </row>
    <row r="76" spans="1:18" ht="12.75" customHeight="1">
      <c r="A76" s="5" t="s">
        <v>37</v>
      </c>
      <c s="5"/>
      <c s="34" t="s">
        <v>29</v>
      </c>
      <c s="5"/>
      <c s="21" t="s">
        <v>116</v>
      </c>
      <c s="5"/>
      <c s="5"/>
      <c s="5"/>
      <c s="35">
        <f>0+Q76</f>
      </c>
      <c r="O76">
        <f>0+R76</f>
      </c>
      <c r="Q76">
        <f>0+I77+I81+I85+I89+I93</f>
      </c>
      <c>
        <f>0+O77+O81+O85+O89+O93</f>
      </c>
    </row>
    <row r="77" spans="1:16" ht="12.75">
      <c r="A77" s="18" t="s">
        <v>39</v>
      </c>
      <c s="23" t="s">
        <v>117</v>
      </c>
      <c s="23" t="s">
        <v>118</v>
      </c>
      <c s="18" t="s">
        <v>41</v>
      </c>
      <c s="24" t="s">
        <v>119</v>
      </c>
      <c s="25" t="s">
        <v>89</v>
      </c>
      <c s="26">
        <v>12.8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44</v>
      </c>
      <c r="E78" s="29" t="s">
        <v>41</v>
      </c>
    </row>
    <row r="79" spans="1:5" ht="12.75">
      <c r="A79" s="30" t="s">
        <v>45</v>
      </c>
      <c r="E79" s="31" t="s">
        <v>90</v>
      </c>
    </row>
    <row r="80" spans="1:5" ht="51">
      <c r="A80" t="s">
        <v>47</v>
      </c>
      <c r="E80" s="29" t="s">
        <v>120</v>
      </c>
    </row>
    <row r="81" spans="1:16" ht="12.75">
      <c r="A81" s="18" t="s">
        <v>39</v>
      </c>
      <c s="23" t="s">
        <v>121</v>
      </c>
      <c s="23" t="s">
        <v>122</v>
      </c>
      <c s="18" t="s">
        <v>41</v>
      </c>
      <c s="24" t="s">
        <v>123</v>
      </c>
      <c s="25" t="s">
        <v>89</v>
      </c>
      <c s="26">
        <v>25.6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44</v>
      </c>
      <c r="E82" s="29" t="s">
        <v>41</v>
      </c>
    </row>
    <row r="83" spans="1:5" ht="12.75">
      <c r="A83" s="30" t="s">
        <v>45</v>
      </c>
      <c r="E83" s="31" t="s">
        <v>124</v>
      </c>
    </row>
    <row r="84" spans="1:5" ht="51">
      <c r="A84" t="s">
        <v>47</v>
      </c>
      <c r="E84" s="29" t="s">
        <v>120</v>
      </c>
    </row>
    <row r="85" spans="1:16" ht="12.75">
      <c r="A85" s="18" t="s">
        <v>39</v>
      </c>
      <c s="23" t="s">
        <v>125</v>
      </c>
      <c s="23" t="s">
        <v>126</v>
      </c>
      <c s="18" t="s">
        <v>41</v>
      </c>
      <c s="24" t="s">
        <v>127</v>
      </c>
      <c s="25" t="s">
        <v>89</v>
      </c>
      <c s="26">
        <v>12.8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41</v>
      </c>
    </row>
    <row r="87" spans="1:5" ht="12.75">
      <c r="A87" s="30" t="s">
        <v>45</v>
      </c>
      <c r="E87" s="31" t="s">
        <v>90</v>
      </c>
    </row>
    <row r="88" spans="1:5" ht="140.25">
      <c r="A88" t="s">
        <v>47</v>
      </c>
      <c r="E88" s="29" t="s">
        <v>128</v>
      </c>
    </row>
    <row r="89" spans="1:16" ht="25.5">
      <c r="A89" s="18" t="s">
        <v>39</v>
      </c>
      <c s="23" t="s">
        <v>129</v>
      </c>
      <c s="23" t="s">
        <v>130</v>
      </c>
      <c s="18" t="s">
        <v>41</v>
      </c>
      <c s="24" t="s">
        <v>131</v>
      </c>
      <c s="25" t="s">
        <v>89</v>
      </c>
      <c s="26">
        <v>12.8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41</v>
      </c>
    </row>
    <row r="91" spans="1:5" ht="12.75">
      <c r="A91" s="30" t="s">
        <v>45</v>
      </c>
      <c r="E91" s="31" t="s">
        <v>90</v>
      </c>
    </row>
    <row r="92" spans="1:5" ht="140.25">
      <c r="A92" t="s">
        <v>47</v>
      </c>
      <c r="E92" s="29" t="s">
        <v>128</v>
      </c>
    </row>
    <row r="93" spans="1:16" ht="25.5">
      <c r="A93" s="18" t="s">
        <v>39</v>
      </c>
      <c s="23" t="s">
        <v>132</v>
      </c>
      <c s="23" t="s">
        <v>133</v>
      </c>
      <c s="18" t="s">
        <v>41</v>
      </c>
      <c s="24" t="s">
        <v>134</v>
      </c>
      <c s="25" t="s">
        <v>89</v>
      </c>
      <c s="26">
        <v>12.8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41</v>
      </c>
    </row>
    <row r="95" spans="1:5" ht="12.75">
      <c r="A95" s="30" t="s">
        <v>45</v>
      </c>
      <c r="E95" s="31" t="s">
        <v>90</v>
      </c>
    </row>
    <row r="96" spans="1:5" ht="140.25">
      <c r="A96" t="s">
        <v>47</v>
      </c>
      <c r="E96" s="29" t="s">
        <v>128</v>
      </c>
    </row>
    <row r="97" spans="1:18" ht="12.75" customHeight="1">
      <c r="A97" s="5" t="s">
        <v>37</v>
      </c>
      <c s="5"/>
      <c s="34" t="s">
        <v>74</v>
      </c>
      <c s="5"/>
      <c s="21" t="s">
        <v>135</v>
      </c>
      <c s="5"/>
      <c s="5"/>
      <c s="5"/>
      <c s="35">
        <f>0+Q97</f>
      </c>
      <c r="O97">
        <f>0+R97</f>
      </c>
      <c r="Q97">
        <f>0+I98+I102+I106+I110+I114+I118+I122+I126+I130+I134+I138+I142+I146+I150+I154+I158+I162+I166</f>
      </c>
      <c>
        <f>0+O98+O102+O106+O110+O114+O118+O122+O126+O130+O134+O138+O142+O146+O150+O154+O158+O162+O166</f>
      </c>
    </row>
    <row r="98" spans="1:16" ht="12.75">
      <c r="A98" s="18" t="s">
        <v>39</v>
      </c>
      <c s="23" t="s">
        <v>136</v>
      </c>
      <c s="23" t="s">
        <v>137</v>
      </c>
      <c s="18" t="s">
        <v>41</v>
      </c>
      <c s="24" t="s">
        <v>138</v>
      </c>
      <c s="25" t="s">
        <v>139</v>
      </c>
      <c s="26">
        <v>31.13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44</v>
      </c>
      <c r="E99" s="29" t="s">
        <v>41</v>
      </c>
    </row>
    <row r="100" spans="1:5" ht="12.75">
      <c r="A100" s="30" t="s">
        <v>45</v>
      </c>
      <c r="E100" s="31" t="s">
        <v>140</v>
      </c>
    </row>
    <row r="101" spans="1:5" ht="255">
      <c r="A101" t="s">
        <v>47</v>
      </c>
      <c r="E101" s="29" t="s">
        <v>141</v>
      </c>
    </row>
    <row r="102" spans="1:16" ht="12.75">
      <c r="A102" s="18" t="s">
        <v>39</v>
      </c>
      <c s="23" t="s">
        <v>142</v>
      </c>
      <c s="23" t="s">
        <v>143</v>
      </c>
      <c s="18" t="s">
        <v>41</v>
      </c>
      <c s="24" t="s">
        <v>144</v>
      </c>
      <c s="25" t="s">
        <v>139</v>
      </c>
      <c s="26">
        <v>91.96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44</v>
      </c>
      <c r="E103" s="29" t="s">
        <v>41</v>
      </c>
    </row>
    <row r="104" spans="1:5" ht="12.75">
      <c r="A104" s="30" t="s">
        <v>45</v>
      </c>
      <c r="E104" s="31" t="s">
        <v>145</v>
      </c>
    </row>
    <row r="105" spans="1:5" ht="255">
      <c r="A105" t="s">
        <v>47</v>
      </c>
      <c r="E105" s="29" t="s">
        <v>141</v>
      </c>
    </row>
    <row r="106" spans="1:16" ht="12.75">
      <c r="A106" s="18" t="s">
        <v>39</v>
      </c>
      <c s="23" t="s">
        <v>146</v>
      </c>
      <c s="23" t="s">
        <v>147</v>
      </c>
      <c s="18" t="s">
        <v>41</v>
      </c>
      <c s="24" t="s">
        <v>148</v>
      </c>
      <c s="25" t="s">
        <v>139</v>
      </c>
      <c s="26">
        <v>161.81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44</v>
      </c>
      <c r="E107" s="29" t="s">
        <v>41</v>
      </c>
    </row>
    <row r="108" spans="1:5" ht="12.75">
      <c r="A108" s="30" t="s">
        <v>45</v>
      </c>
      <c r="E108" s="31" t="s">
        <v>149</v>
      </c>
    </row>
    <row r="109" spans="1:5" ht="255">
      <c r="A109" t="s">
        <v>47</v>
      </c>
      <c r="E109" s="29" t="s">
        <v>141</v>
      </c>
    </row>
    <row r="110" spans="1:16" ht="12.75">
      <c r="A110" s="18" t="s">
        <v>39</v>
      </c>
      <c s="23" t="s">
        <v>150</v>
      </c>
      <c s="23" t="s">
        <v>151</v>
      </c>
      <c s="18" t="s">
        <v>41</v>
      </c>
      <c s="24" t="s">
        <v>152</v>
      </c>
      <c s="25" t="s">
        <v>139</v>
      </c>
      <c s="26">
        <v>31.68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44</v>
      </c>
      <c r="E111" s="29" t="s">
        <v>41</v>
      </c>
    </row>
    <row r="112" spans="1:5" ht="12.75">
      <c r="A112" s="30" t="s">
        <v>45</v>
      </c>
      <c r="E112" s="31" t="s">
        <v>153</v>
      </c>
    </row>
    <row r="113" spans="1:5" ht="255">
      <c r="A113" t="s">
        <v>47</v>
      </c>
      <c r="E113" s="29" t="s">
        <v>141</v>
      </c>
    </row>
    <row r="114" spans="1:16" ht="12.75">
      <c r="A114" s="18" t="s">
        <v>39</v>
      </c>
      <c s="23" t="s">
        <v>154</v>
      </c>
      <c s="23" t="s">
        <v>155</v>
      </c>
      <c s="18" t="s">
        <v>41</v>
      </c>
      <c s="24" t="s">
        <v>156</v>
      </c>
      <c s="25" t="s">
        <v>139</v>
      </c>
      <c s="26">
        <v>78.32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44</v>
      </c>
      <c r="E115" s="29" t="s">
        <v>41</v>
      </c>
    </row>
    <row r="116" spans="1:5" ht="12.75">
      <c r="A116" s="30" t="s">
        <v>45</v>
      </c>
      <c r="E116" s="31" t="s">
        <v>157</v>
      </c>
    </row>
    <row r="117" spans="1:5" ht="255">
      <c r="A117" t="s">
        <v>47</v>
      </c>
      <c r="E117" s="29" t="s">
        <v>141</v>
      </c>
    </row>
    <row r="118" spans="1:16" ht="12.75">
      <c r="A118" s="18" t="s">
        <v>39</v>
      </c>
      <c s="23" t="s">
        <v>158</v>
      </c>
      <c s="23" t="s">
        <v>159</v>
      </c>
      <c s="18" t="s">
        <v>41</v>
      </c>
      <c s="24" t="s">
        <v>160</v>
      </c>
      <c s="25" t="s">
        <v>54</v>
      </c>
      <c s="26">
        <v>1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44</v>
      </c>
      <c r="E119" s="29" t="s">
        <v>41</v>
      </c>
    </row>
    <row r="120" spans="1:5" ht="12.75">
      <c r="A120" s="30" t="s">
        <v>45</v>
      </c>
      <c r="E120" s="31" t="s">
        <v>41</v>
      </c>
    </row>
    <row r="121" spans="1:5" ht="242.25">
      <c r="A121" t="s">
        <v>47</v>
      </c>
      <c r="E121" s="29" t="s">
        <v>161</v>
      </c>
    </row>
    <row r="122" spans="1:16" ht="12.75">
      <c r="A122" s="18" t="s">
        <v>39</v>
      </c>
      <c s="23" t="s">
        <v>162</v>
      </c>
      <c s="23" t="s">
        <v>163</v>
      </c>
      <c s="18" t="s">
        <v>41</v>
      </c>
      <c s="24" t="s">
        <v>164</v>
      </c>
      <c s="25" t="s">
        <v>54</v>
      </c>
      <c s="26">
        <v>3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44</v>
      </c>
      <c r="E123" s="29" t="s">
        <v>41</v>
      </c>
    </row>
    <row r="124" spans="1:5" ht="12.75">
      <c r="A124" s="30" t="s">
        <v>45</v>
      </c>
      <c r="E124" s="31" t="s">
        <v>41</v>
      </c>
    </row>
    <row r="125" spans="1:5" ht="242.25">
      <c r="A125" t="s">
        <v>47</v>
      </c>
      <c r="E125" s="29" t="s">
        <v>161</v>
      </c>
    </row>
    <row r="126" spans="1:16" ht="12.75">
      <c r="A126" s="18" t="s">
        <v>39</v>
      </c>
      <c s="23" t="s">
        <v>165</v>
      </c>
      <c s="23" t="s">
        <v>166</v>
      </c>
      <c s="18" t="s">
        <v>41</v>
      </c>
      <c s="24" t="s">
        <v>167</v>
      </c>
      <c s="25" t="s">
        <v>54</v>
      </c>
      <c s="26">
        <v>4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44</v>
      </c>
      <c r="E127" s="29" t="s">
        <v>41</v>
      </c>
    </row>
    <row r="128" spans="1:5" ht="12.75">
      <c r="A128" s="30" t="s">
        <v>45</v>
      </c>
      <c r="E128" s="31" t="s">
        <v>41</v>
      </c>
    </row>
    <row r="129" spans="1:5" ht="242.25">
      <c r="A129" t="s">
        <v>47</v>
      </c>
      <c r="E129" s="29" t="s">
        <v>161</v>
      </c>
    </row>
    <row r="130" spans="1:16" ht="12.75">
      <c r="A130" s="18" t="s">
        <v>39</v>
      </c>
      <c s="23" t="s">
        <v>168</v>
      </c>
      <c s="23" t="s">
        <v>169</v>
      </c>
      <c s="18" t="s">
        <v>41</v>
      </c>
      <c s="24" t="s">
        <v>170</v>
      </c>
      <c s="25" t="s">
        <v>54</v>
      </c>
      <c s="26">
        <v>4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44</v>
      </c>
      <c r="E131" s="29" t="s">
        <v>41</v>
      </c>
    </row>
    <row r="132" spans="1:5" ht="12.75">
      <c r="A132" s="30" t="s">
        <v>45</v>
      </c>
      <c r="E132" s="31" t="s">
        <v>41</v>
      </c>
    </row>
    <row r="133" spans="1:5" ht="242.25">
      <c r="A133" t="s">
        <v>47</v>
      </c>
      <c r="E133" s="29" t="s">
        <v>161</v>
      </c>
    </row>
    <row r="134" spans="1:16" ht="12.75">
      <c r="A134" s="18" t="s">
        <v>39</v>
      </c>
      <c s="23" t="s">
        <v>171</v>
      </c>
      <c s="23" t="s">
        <v>172</v>
      </c>
      <c s="18" t="s">
        <v>41</v>
      </c>
      <c s="24" t="s">
        <v>173</v>
      </c>
      <c s="25" t="s">
        <v>54</v>
      </c>
      <c s="26">
        <v>3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41</v>
      </c>
    </row>
    <row r="136" spans="1:5" ht="12.75">
      <c r="A136" s="30" t="s">
        <v>45</v>
      </c>
      <c r="E136" s="31" t="s">
        <v>41</v>
      </c>
    </row>
    <row r="137" spans="1:5" ht="242.25">
      <c r="A137" t="s">
        <v>47</v>
      </c>
      <c r="E137" s="29" t="s">
        <v>161</v>
      </c>
    </row>
    <row r="138" spans="1:16" ht="12.75">
      <c r="A138" s="18" t="s">
        <v>39</v>
      </c>
      <c s="23" t="s">
        <v>174</v>
      </c>
      <c s="23" t="s">
        <v>175</v>
      </c>
      <c s="18" t="s">
        <v>41</v>
      </c>
      <c s="24" t="s">
        <v>176</v>
      </c>
      <c s="25" t="s">
        <v>54</v>
      </c>
      <c s="26">
        <v>16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44</v>
      </c>
      <c r="E139" s="29" t="s">
        <v>177</v>
      </c>
    </row>
    <row r="140" spans="1:5" ht="12.75">
      <c r="A140" s="30" t="s">
        <v>45</v>
      </c>
      <c r="E140" s="31" t="s">
        <v>41</v>
      </c>
    </row>
    <row r="141" spans="1:5" ht="51">
      <c r="A141" t="s">
        <v>47</v>
      </c>
      <c r="E141" s="29" t="s">
        <v>178</v>
      </c>
    </row>
    <row r="142" spans="1:16" ht="12.75">
      <c r="A142" s="18" t="s">
        <v>39</v>
      </c>
      <c s="23" t="s">
        <v>179</v>
      </c>
      <c s="23" t="s">
        <v>180</v>
      </c>
      <c s="18" t="s">
        <v>41</v>
      </c>
      <c s="24" t="s">
        <v>181</v>
      </c>
      <c s="25" t="s">
        <v>139</v>
      </c>
      <c s="26">
        <v>28.3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44</v>
      </c>
      <c r="E143" s="29" t="s">
        <v>41</v>
      </c>
    </row>
    <row r="144" spans="1:5" ht="12.75">
      <c r="A144" s="30" t="s">
        <v>45</v>
      </c>
      <c r="E144" s="31" t="s">
        <v>182</v>
      </c>
    </row>
    <row r="145" spans="1:5" ht="51">
      <c r="A145" t="s">
        <v>47</v>
      </c>
      <c r="E145" s="29" t="s">
        <v>183</v>
      </c>
    </row>
    <row r="146" spans="1:16" ht="12.75">
      <c r="A146" s="18" t="s">
        <v>39</v>
      </c>
      <c s="23" t="s">
        <v>184</v>
      </c>
      <c s="23" t="s">
        <v>185</v>
      </c>
      <c s="18" t="s">
        <v>41</v>
      </c>
      <c s="24" t="s">
        <v>186</v>
      </c>
      <c s="25" t="s">
        <v>139</v>
      </c>
      <c s="26">
        <v>83.6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44</v>
      </c>
      <c r="E147" s="29" t="s">
        <v>41</v>
      </c>
    </row>
    <row r="148" spans="1:5" ht="12.75">
      <c r="A148" s="30" t="s">
        <v>45</v>
      </c>
      <c r="E148" s="31" t="s">
        <v>187</v>
      </c>
    </row>
    <row r="149" spans="1:5" ht="51">
      <c r="A149" t="s">
        <v>47</v>
      </c>
      <c r="E149" s="29" t="s">
        <v>183</v>
      </c>
    </row>
    <row r="150" spans="1:16" ht="12.75">
      <c r="A150" s="18" t="s">
        <v>39</v>
      </c>
      <c s="23" t="s">
        <v>188</v>
      </c>
      <c s="23" t="s">
        <v>189</v>
      </c>
      <c s="18" t="s">
        <v>41</v>
      </c>
      <c s="24" t="s">
        <v>190</v>
      </c>
      <c s="25" t="s">
        <v>139</v>
      </c>
      <c s="26">
        <v>140.6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44</v>
      </c>
      <c r="E151" s="29" t="s">
        <v>41</v>
      </c>
    </row>
    <row r="152" spans="1:5" ht="12.75">
      <c r="A152" s="30" t="s">
        <v>45</v>
      </c>
      <c r="E152" s="31" t="s">
        <v>41</v>
      </c>
    </row>
    <row r="153" spans="1:5" ht="51">
      <c r="A153" t="s">
        <v>47</v>
      </c>
      <c r="E153" s="29" t="s">
        <v>183</v>
      </c>
    </row>
    <row r="154" spans="1:16" ht="12.75">
      <c r="A154" s="18" t="s">
        <v>39</v>
      </c>
      <c s="23" t="s">
        <v>191</v>
      </c>
      <c s="23" t="s">
        <v>192</v>
      </c>
      <c s="18" t="s">
        <v>41</v>
      </c>
      <c s="24" t="s">
        <v>193</v>
      </c>
      <c s="25" t="s">
        <v>139</v>
      </c>
      <c s="26">
        <v>28.8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44</v>
      </c>
      <c r="E155" s="29" t="s">
        <v>41</v>
      </c>
    </row>
    <row r="156" spans="1:5" ht="12.75">
      <c r="A156" s="30" t="s">
        <v>45</v>
      </c>
      <c r="E156" s="31" t="s">
        <v>41</v>
      </c>
    </row>
    <row r="157" spans="1:5" ht="51">
      <c r="A157" t="s">
        <v>47</v>
      </c>
      <c r="E157" s="29" t="s">
        <v>183</v>
      </c>
    </row>
    <row r="158" spans="1:16" ht="12.75">
      <c r="A158" s="18" t="s">
        <v>39</v>
      </c>
      <c s="23" t="s">
        <v>194</v>
      </c>
      <c s="23" t="s">
        <v>195</v>
      </c>
      <c s="18" t="s">
        <v>41</v>
      </c>
      <c s="24" t="s">
        <v>196</v>
      </c>
      <c s="25" t="s">
        <v>139</v>
      </c>
      <c s="26">
        <v>71.2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44</v>
      </c>
      <c r="E159" s="29" t="s">
        <v>41</v>
      </c>
    </row>
    <row r="160" spans="1:5" ht="12.75">
      <c r="A160" s="30" t="s">
        <v>45</v>
      </c>
      <c r="E160" s="31" t="s">
        <v>41</v>
      </c>
    </row>
    <row r="161" spans="1:5" ht="51">
      <c r="A161" t="s">
        <v>47</v>
      </c>
      <c r="E161" s="29" t="s">
        <v>183</v>
      </c>
    </row>
    <row r="162" spans="1:16" ht="12.75">
      <c r="A162" s="18" t="s">
        <v>39</v>
      </c>
      <c s="23" t="s">
        <v>197</v>
      </c>
      <c s="23" t="s">
        <v>198</v>
      </c>
      <c s="18" t="s">
        <v>41</v>
      </c>
      <c s="24" t="s">
        <v>199</v>
      </c>
      <c s="25" t="s">
        <v>139</v>
      </c>
      <c s="26">
        <v>359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44</v>
      </c>
      <c r="E163" s="29" t="s">
        <v>41</v>
      </c>
    </row>
    <row r="164" spans="1:5" ht="12.75">
      <c r="A164" s="30" t="s">
        <v>45</v>
      </c>
      <c r="E164" s="31" t="s">
        <v>200</v>
      </c>
    </row>
    <row r="165" spans="1:5" ht="25.5">
      <c r="A165" t="s">
        <v>47</v>
      </c>
      <c r="E165" s="29" t="s">
        <v>201</v>
      </c>
    </row>
    <row r="166" spans="1:16" ht="12.75">
      <c r="A166" s="18" t="s">
        <v>39</v>
      </c>
      <c s="23" t="s">
        <v>202</v>
      </c>
      <c s="23" t="s">
        <v>203</v>
      </c>
      <c s="18" t="s">
        <v>41</v>
      </c>
      <c s="24" t="s">
        <v>204</v>
      </c>
      <c s="25" t="s">
        <v>54</v>
      </c>
      <c s="26">
        <v>1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12.75">
      <c r="A167" s="28" t="s">
        <v>44</v>
      </c>
      <c r="E167" s="29" t="s">
        <v>41</v>
      </c>
    </row>
    <row r="168" spans="1:5" ht="12.75">
      <c r="A168" s="30" t="s">
        <v>45</v>
      </c>
      <c r="E168" s="31" t="s">
        <v>41</v>
      </c>
    </row>
    <row r="169" spans="1:5" ht="25.5">
      <c r="A169" t="s">
        <v>47</v>
      </c>
      <c r="E169" s="29" t="s">
        <v>205</v>
      </c>
    </row>
    <row r="170" spans="1:18" ht="12.75" customHeight="1">
      <c r="A170" s="5" t="s">
        <v>37</v>
      </c>
      <c s="5"/>
      <c s="34" t="s">
        <v>34</v>
      </c>
      <c s="5"/>
      <c s="21" t="s">
        <v>206</v>
      </c>
      <c s="5"/>
      <c s="5"/>
      <c s="5"/>
      <c s="35">
        <f>0+Q170</f>
      </c>
      <c r="O170">
        <f>0+R170</f>
      </c>
      <c r="Q170">
        <f>0+I171+I175</f>
      </c>
      <c>
        <f>0+O171+O175</f>
      </c>
    </row>
    <row r="171" spans="1:16" ht="12.75">
      <c r="A171" s="18" t="s">
        <v>39</v>
      </c>
      <c s="23" t="s">
        <v>207</v>
      </c>
      <c s="23" t="s">
        <v>208</v>
      </c>
      <c s="18" t="s">
        <v>41</v>
      </c>
      <c s="24" t="s">
        <v>209</v>
      </c>
      <c s="25" t="s">
        <v>139</v>
      </c>
      <c s="26">
        <v>21.5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44</v>
      </c>
      <c r="E172" s="29" t="s">
        <v>41</v>
      </c>
    </row>
    <row r="173" spans="1:5" ht="12.75">
      <c r="A173" s="30" t="s">
        <v>45</v>
      </c>
      <c r="E173" s="31" t="s">
        <v>210</v>
      </c>
    </row>
    <row r="174" spans="1:5" ht="25.5">
      <c r="A174" t="s">
        <v>47</v>
      </c>
      <c r="E174" s="29" t="s">
        <v>211</v>
      </c>
    </row>
    <row r="175" spans="1:16" ht="12.75">
      <c r="A175" s="18" t="s">
        <v>39</v>
      </c>
      <c s="23" t="s">
        <v>212</v>
      </c>
      <c s="23" t="s">
        <v>213</v>
      </c>
      <c s="18" t="s">
        <v>41</v>
      </c>
      <c s="24" t="s">
        <v>214</v>
      </c>
      <c s="25" t="s">
        <v>139</v>
      </c>
      <c s="26">
        <v>21.5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44</v>
      </c>
      <c r="E176" s="29" t="s">
        <v>41</v>
      </c>
    </row>
    <row r="177" spans="1:5" ht="12.75">
      <c r="A177" s="30" t="s">
        <v>45</v>
      </c>
      <c r="E177" s="31" t="s">
        <v>210</v>
      </c>
    </row>
    <row r="178" spans="1:5" ht="38.25">
      <c r="A178" t="s">
        <v>47</v>
      </c>
      <c r="E178" s="29" t="s">
        <v>215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